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ダウンロード\"/>
    </mc:Choice>
  </mc:AlternateContent>
  <xr:revisionPtr revIDLastSave="0" documentId="13_ncr:1_{EC24D1CA-F8C5-45F2-B02D-EEB94E19C88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01_数量単価分析" sheetId="1" r:id="rId1"/>
    <sheet name="02_数量単価為替分析" sheetId="2" r:id="rId2"/>
    <sheet name="00_使い方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J4" i="2"/>
  <c r="I4" i="2"/>
  <c r="M4" i="2" s="1"/>
  <c r="N4" i="2" s="1"/>
  <c r="H4" i="2"/>
  <c r="L3" i="2"/>
  <c r="K3" i="2"/>
  <c r="J3" i="2"/>
  <c r="I3" i="2"/>
  <c r="M3" i="2" s="1"/>
  <c r="N3" i="2" s="1"/>
  <c r="H3" i="2"/>
  <c r="L2" i="2"/>
  <c r="L5" i="2" s="1"/>
  <c r="K2" i="2"/>
  <c r="K5" i="2" s="1"/>
  <c r="J2" i="2"/>
  <c r="J5" i="2" s="1"/>
  <c r="I2" i="2"/>
  <c r="H2" i="2"/>
  <c r="H5" i="2" s="1"/>
  <c r="I4" i="1"/>
  <c r="H4" i="1"/>
  <c r="G4" i="1"/>
  <c r="J4" i="1" s="1"/>
  <c r="K4" i="1" s="1"/>
  <c r="F4" i="1"/>
  <c r="I3" i="1"/>
  <c r="H3" i="1"/>
  <c r="G3" i="1"/>
  <c r="J3" i="1" s="1"/>
  <c r="K3" i="1" s="1"/>
  <c r="F3" i="1"/>
  <c r="I2" i="1"/>
  <c r="I5" i="1" s="1"/>
  <c r="H2" i="1"/>
  <c r="H5" i="1" s="1"/>
  <c r="G2" i="1"/>
  <c r="F2" i="1"/>
  <c r="F5" i="1" s="1"/>
  <c r="I5" i="2" l="1"/>
  <c r="M2" i="2"/>
  <c r="G5" i="1"/>
  <c r="J2" i="1"/>
  <c r="N2" i="2" l="1"/>
  <c r="N5" i="2" s="1"/>
  <c r="M5" i="2"/>
  <c r="K2" i="1"/>
  <c r="K5" i="1" s="1"/>
  <c r="J5" i="1"/>
</calcChain>
</file>

<file path=xl/sharedStrings.xml><?xml version="1.0" encoding="utf-8"?>
<sst xmlns="http://schemas.openxmlformats.org/spreadsheetml/2006/main" count="53" uniqueCount="40">
  <si>
    <t>製品コード</t>
  </si>
  <si>
    <t>予算数量</t>
  </si>
  <si>
    <t>予算単価(円)</t>
  </si>
  <si>
    <t>実績数量</t>
  </si>
  <si>
    <t>実績単価(円)</t>
  </si>
  <si>
    <t>予算売上(円)</t>
  </si>
  <si>
    <t>実績売上(円)</t>
  </si>
  <si>
    <t>数量差異(円)</t>
  </si>
  <si>
    <t>単価差異(円)</t>
  </si>
  <si>
    <t>売上差異(円)</t>
  </si>
  <si>
    <t>照合差額(円)</t>
  </si>
  <si>
    <t>A001</t>
  </si>
  <si>
    <t>A002</t>
  </si>
  <si>
    <t>A003</t>
  </si>
  <si>
    <t>合計</t>
  </si>
  <si>
    <t>予算単価(USD)</t>
  </si>
  <si>
    <t>予算レート</t>
  </si>
  <si>
    <t>実績単価(USD)</t>
  </si>
  <si>
    <t>実績レート</t>
  </si>
  <si>
    <t>為替差異(円)</t>
  </si>
  <si>
    <t>予実差異分析 Excelテンプレート</t>
  </si>
  <si>
    <t>業務改善ラボ｜配布用サンプル</t>
  </si>
  <si>
    <t>シート</t>
  </si>
  <si>
    <t>内容</t>
  </si>
  <si>
    <t>01_数量単価分析</t>
  </si>
  <si>
    <t>国内売上の数量差異・単価差異を自動計算</t>
  </si>
  <si>
    <t>02_数量単価為替分析</t>
  </si>
  <si>
    <t>海外売上の数量・単価・為替差異を自動計算</t>
  </si>
  <si>
    <t>操作①</t>
  </si>
  <si>
    <t>青色のセルに予算・実績を入力してください</t>
  </si>
  <si>
    <t>操作②</t>
  </si>
  <si>
    <t>薄緑色のセルには計算式が入っています</t>
  </si>
  <si>
    <t>操作③</t>
  </si>
  <si>
    <t>照合差額が0であることを確認してください</t>
  </si>
  <si>
    <t>計算順序</t>
  </si>
  <si>
    <t>数量 → 単価 → 為替の順で実績値に置き換えます</t>
  </si>
  <si>
    <t>注意</t>
  </si>
  <si>
    <t>サンプルデータは架空の数値です。社内の管理会計ルールに合わせてください</t>
  </si>
  <si>
    <t>対象外</t>
  </si>
  <si>
    <t>新製品・返品・数量ゼロ等の例外処理は未実装です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</si>
</sst>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–"/>
  </numFmts>
  <fonts count="5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417C3E"/>
      </patternFill>
    </fill>
    <fill>
      <patternFill patternType="solid">
        <fgColor rgb="FFEAF3FC"/>
      </patternFill>
    </fill>
    <fill>
      <patternFill patternType="solid">
        <fgColor rgb="FFF0F6EF"/>
      </patternFill>
    </fill>
    <fill>
      <patternFill patternType="solid">
        <fgColor rgb="FFDFEEDD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horizontal="center" wrapText="1"/>
    </xf>
    <xf numFmtId="0" fontId="0" fillId="3" borderId="0" xfId="1" applyFont="1" applyFill="1"/>
    <xf numFmtId="176" fontId="0" fillId="3" borderId="0" xfId="1" applyNumberFormat="1" applyFont="1" applyFill="1"/>
    <xf numFmtId="176" fontId="0" fillId="4" borderId="0" xfId="1" applyNumberFormat="1" applyFont="1" applyFill="1"/>
    <xf numFmtId="176" fontId="2" fillId="5" borderId="0" xfId="1" applyNumberFormat="1" applyFont="1" applyFill="1"/>
    <xf numFmtId="0" fontId="0" fillId="0" borderId="0" xfId="1" applyFont="1" applyAlignment="1">
      <alignment wrapText="1"/>
    </xf>
  </cellXfs>
  <cellStyles count="2">
    <cellStyle name="Normal" xfId="1" xr:uid="{00000000-0005-0000-0000-000000000000}"/>
    <cellStyle name="標準" xfId="0" builtinId="0"/>
  </cellStyles>
  <dxfs count="2">
    <dxf>
      <font>
        <color rgb="FFB91C1C"/>
      </font>
      <fill>
        <patternFill patternType="solid">
          <bgColor rgb="FFFEE2E2"/>
        </patternFill>
      </fill>
    </dxf>
    <dxf>
      <font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pane ySplit="1" topLeftCell="A2" activePane="bottomLeft" state="frozen"/>
      <selection pane="bottomLeft" activeCell="F5" sqref="F5"/>
    </sheetView>
  </sheetViews>
  <sheetFormatPr defaultRowHeight="14"/>
  <cols>
    <col min="1" max="1" width="17" customWidth="1"/>
    <col min="2" max="11" width="18" customWidth="1"/>
  </cols>
  <sheetData>
    <row r="1" spans="1:11" ht="32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3" customHeight="1">
      <c r="A2" s="3" t="s">
        <v>11</v>
      </c>
      <c r="B2" s="4">
        <v>1000</v>
      </c>
      <c r="C2" s="4">
        <v>10000</v>
      </c>
      <c r="D2" s="4">
        <v>900</v>
      </c>
      <c r="E2" s="4">
        <v>11000</v>
      </c>
      <c r="F2" s="5">
        <f>B2*C2</f>
        <v>10000000</v>
      </c>
      <c r="G2" s="5">
        <f>D2*E2</f>
        <v>9900000</v>
      </c>
      <c r="H2" s="5">
        <f t="shared" ref="H2:I4" si="0">(D2-B2)*C2</f>
        <v>-1000000</v>
      </c>
      <c r="I2" s="5">
        <f t="shared" si="0"/>
        <v>900000</v>
      </c>
      <c r="J2" s="5">
        <f>G2-F2</f>
        <v>-100000</v>
      </c>
      <c r="K2" s="5">
        <f>J2-H2-I2</f>
        <v>0</v>
      </c>
    </row>
    <row r="3" spans="1:11" ht="23" customHeight="1">
      <c r="A3" s="3" t="s">
        <v>12</v>
      </c>
      <c r="B3" s="4">
        <v>500</v>
      </c>
      <c r="C3" s="4">
        <v>20000</v>
      </c>
      <c r="D3" s="4">
        <v>550</v>
      </c>
      <c r="E3" s="4">
        <v>21000</v>
      </c>
      <c r="F3" s="5">
        <f>B3*C3</f>
        <v>10000000</v>
      </c>
      <c r="G3" s="5">
        <f>D3*E3</f>
        <v>11550000</v>
      </c>
      <c r="H3" s="5">
        <f t="shared" si="0"/>
        <v>1000000</v>
      </c>
      <c r="I3" s="5">
        <f t="shared" si="0"/>
        <v>550000</v>
      </c>
      <c r="J3" s="5">
        <f>G3-F3</f>
        <v>1550000</v>
      </c>
      <c r="K3" s="5">
        <f>J3-H3-I3</f>
        <v>0</v>
      </c>
    </row>
    <row r="4" spans="1:11" ht="23" customHeight="1">
      <c r="A4" s="3" t="s">
        <v>13</v>
      </c>
      <c r="B4" s="4">
        <v>800</v>
      </c>
      <c r="C4" s="4">
        <v>7000</v>
      </c>
      <c r="D4" s="4">
        <v>750</v>
      </c>
      <c r="E4" s="4">
        <v>6800</v>
      </c>
      <c r="F4" s="5">
        <f>B4*C4</f>
        <v>5600000</v>
      </c>
      <c r="G4" s="5">
        <f>D4*E4</f>
        <v>5100000</v>
      </c>
      <c r="H4" s="5">
        <f t="shared" si="0"/>
        <v>-350000</v>
      </c>
      <c r="I4" s="5">
        <f t="shared" si="0"/>
        <v>-150000</v>
      </c>
      <c r="J4" s="5">
        <f>G4-F4</f>
        <v>-500000</v>
      </c>
      <c r="K4" s="5">
        <f>J4-H4-I4</f>
        <v>0</v>
      </c>
    </row>
    <row r="5" spans="1:11" ht="25" customHeight="1">
      <c r="A5" s="1" t="s">
        <v>14</v>
      </c>
      <c r="F5" s="6">
        <f t="shared" ref="F5:K5" si="1">SUM(F2:F4)</f>
        <v>25600000</v>
      </c>
      <c r="G5" s="6">
        <f t="shared" si="1"/>
        <v>26550000</v>
      </c>
      <c r="H5" s="6">
        <f t="shared" si="1"/>
        <v>-350000</v>
      </c>
      <c r="I5" s="6">
        <f t="shared" si="1"/>
        <v>1300000</v>
      </c>
      <c r="J5" s="6">
        <f t="shared" si="1"/>
        <v>950000</v>
      </c>
      <c r="K5" s="6">
        <f t="shared" si="1"/>
        <v>0</v>
      </c>
    </row>
  </sheetData>
  <phoneticPr fontId="4"/>
  <conditionalFormatting sqref="K2:K5">
    <cfRule type="cellIs" dxfId="1" priority="1" operator="not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"/>
  <sheetViews>
    <sheetView workbookViewId="0">
      <pane ySplit="1" topLeftCell="A2" activePane="bottomLeft" state="frozen"/>
      <selection pane="bottomLeft"/>
    </sheetView>
  </sheetViews>
  <sheetFormatPr defaultRowHeight="14"/>
  <cols>
    <col min="1" max="1" width="17" customWidth="1"/>
    <col min="2" max="14" width="19" customWidth="1"/>
  </cols>
  <sheetData>
    <row r="1" spans="1:14" ht="32" customHeight="1">
      <c r="A1" s="2" t="s">
        <v>0</v>
      </c>
      <c r="B1" s="2" t="s">
        <v>1</v>
      </c>
      <c r="C1" s="2" t="s">
        <v>15</v>
      </c>
      <c r="D1" s="2" t="s">
        <v>16</v>
      </c>
      <c r="E1" s="2" t="s">
        <v>3</v>
      </c>
      <c r="F1" s="2" t="s">
        <v>17</v>
      </c>
      <c r="G1" s="2" t="s">
        <v>18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19</v>
      </c>
      <c r="M1" s="2" t="s">
        <v>9</v>
      </c>
      <c r="N1" s="2" t="s">
        <v>10</v>
      </c>
    </row>
    <row r="2" spans="1:14" ht="23" customHeight="1">
      <c r="A2" s="3" t="s">
        <v>11</v>
      </c>
      <c r="B2" s="4">
        <v>1000</v>
      </c>
      <c r="C2" s="4">
        <v>100</v>
      </c>
      <c r="D2" s="4">
        <v>140</v>
      </c>
      <c r="E2" s="4">
        <v>900</v>
      </c>
      <c r="F2" s="4">
        <v>110</v>
      </c>
      <c r="G2" s="4">
        <v>150</v>
      </c>
      <c r="H2" s="5">
        <f>B2*C2*D2</f>
        <v>14000000</v>
      </c>
      <c r="I2" s="5">
        <f>E2*F2*G2</f>
        <v>14850000</v>
      </c>
      <c r="J2" s="5">
        <f>(E2-B2)*C2*D2</f>
        <v>-1400000</v>
      </c>
      <c r="K2" s="5">
        <f>(F2-C2)*E2*D2</f>
        <v>1260000</v>
      </c>
      <c r="L2" s="5">
        <f>(G2-D2)*E2*F2</f>
        <v>990000</v>
      </c>
      <c r="M2" s="5">
        <f>I2-H2</f>
        <v>850000</v>
      </c>
      <c r="N2" s="5">
        <f>M2-SUM(J2:L2)</f>
        <v>0</v>
      </c>
    </row>
    <row r="3" spans="1:14" ht="23" customHeight="1">
      <c r="A3" s="3" t="s">
        <v>12</v>
      </c>
      <c r="B3" s="4">
        <v>500</v>
      </c>
      <c r="C3" s="4">
        <v>200</v>
      </c>
      <c r="D3" s="4">
        <v>140</v>
      </c>
      <c r="E3" s="4">
        <v>550</v>
      </c>
      <c r="F3" s="4">
        <v>210</v>
      </c>
      <c r="G3" s="4">
        <v>150</v>
      </c>
      <c r="H3" s="5">
        <f>B3*C3*D3</f>
        <v>14000000</v>
      </c>
      <c r="I3" s="5">
        <f>E3*F3*G3</f>
        <v>17325000</v>
      </c>
      <c r="J3" s="5">
        <f>(E3-B3)*C3*D3</f>
        <v>1400000</v>
      </c>
      <c r="K3" s="5">
        <f>(F3-C3)*E3*D3</f>
        <v>770000</v>
      </c>
      <c r="L3" s="5">
        <f>(G3-D3)*E3*F3</f>
        <v>1155000</v>
      </c>
      <c r="M3" s="5">
        <f>I3-H3</f>
        <v>3325000</v>
      </c>
      <c r="N3" s="5">
        <f>M3-SUM(J3:L3)</f>
        <v>0</v>
      </c>
    </row>
    <row r="4" spans="1:14" ht="23" customHeight="1">
      <c r="A4" s="3" t="s">
        <v>13</v>
      </c>
      <c r="B4" s="4">
        <v>800</v>
      </c>
      <c r="C4" s="4">
        <v>75</v>
      </c>
      <c r="D4" s="4">
        <v>140</v>
      </c>
      <c r="E4" s="4">
        <v>760</v>
      </c>
      <c r="F4" s="4">
        <v>73</v>
      </c>
      <c r="G4" s="4">
        <v>150</v>
      </c>
      <c r="H4" s="5">
        <f>B4*C4*D4</f>
        <v>8400000</v>
      </c>
      <c r="I4" s="5">
        <f>E4*F4*G4</f>
        <v>8322000</v>
      </c>
      <c r="J4" s="5">
        <f>(E4-B4)*C4*D4</f>
        <v>-420000</v>
      </c>
      <c r="K4" s="5">
        <f>(F4-C4)*E4*D4</f>
        <v>-212800</v>
      </c>
      <c r="L4" s="5">
        <f>(G4-D4)*E4*F4</f>
        <v>554800</v>
      </c>
      <c r="M4" s="5">
        <f>I4-H4</f>
        <v>-78000</v>
      </c>
      <c r="N4" s="5">
        <f>M4-SUM(J4:L4)</f>
        <v>0</v>
      </c>
    </row>
    <row r="5" spans="1:14" ht="28" customHeight="1">
      <c r="A5" s="1" t="s">
        <v>14</v>
      </c>
      <c r="H5" s="6">
        <f t="shared" ref="H5:N5" si="0">SUM(H2:H4)</f>
        <v>36400000</v>
      </c>
      <c r="I5" s="6">
        <f t="shared" si="0"/>
        <v>40497000</v>
      </c>
      <c r="J5" s="6">
        <f t="shared" si="0"/>
        <v>-420000</v>
      </c>
      <c r="K5" s="6">
        <f t="shared" si="0"/>
        <v>1817200</v>
      </c>
      <c r="L5" s="6">
        <f t="shared" si="0"/>
        <v>2699800</v>
      </c>
      <c r="M5" s="6">
        <f t="shared" si="0"/>
        <v>4097000</v>
      </c>
      <c r="N5" s="6">
        <f t="shared" si="0"/>
        <v>0</v>
      </c>
    </row>
  </sheetData>
  <phoneticPr fontId="4"/>
  <conditionalFormatting sqref="N2:N5">
    <cfRule type="cellIs" dxfId="0" priority="1" operator="not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pane ySplit="3" topLeftCell="A4" activePane="bottomLeft" state="frozen"/>
      <selection pane="bottomLeft" activeCell="B8" sqref="B8"/>
    </sheetView>
  </sheetViews>
  <sheetFormatPr defaultRowHeight="14"/>
  <cols>
    <col min="1" max="1" width="25" customWidth="1"/>
    <col min="2" max="2" width="80" customWidth="1"/>
  </cols>
  <sheetData>
    <row r="1" spans="1:2" ht="36" customHeight="1">
      <c r="A1" s="1" t="s">
        <v>20</v>
      </c>
      <c r="B1" s="1" t="s">
        <v>21</v>
      </c>
    </row>
    <row r="3" spans="1:2">
      <c r="A3" s="1" t="s">
        <v>22</v>
      </c>
      <c r="B3" s="1" t="s">
        <v>23</v>
      </c>
    </row>
    <row r="4" spans="1:2" ht="30" customHeight="1">
      <c r="A4" t="s">
        <v>24</v>
      </c>
      <c r="B4" s="7" t="s">
        <v>25</v>
      </c>
    </row>
    <row r="5" spans="1:2" ht="30" customHeight="1">
      <c r="A5" t="s">
        <v>26</v>
      </c>
      <c r="B5" s="7" t="s">
        <v>27</v>
      </c>
    </row>
    <row r="6" spans="1:2" ht="30" customHeight="1">
      <c r="A6" t="s">
        <v>28</v>
      </c>
      <c r="B6" s="7" t="s">
        <v>29</v>
      </c>
    </row>
    <row r="7" spans="1:2" ht="30" customHeight="1">
      <c r="A7" t="s">
        <v>30</v>
      </c>
      <c r="B7" s="7" t="s">
        <v>31</v>
      </c>
    </row>
    <row r="8" spans="1:2" ht="30" customHeight="1">
      <c r="A8" t="s">
        <v>32</v>
      </c>
      <c r="B8" s="7" t="s">
        <v>33</v>
      </c>
    </row>
    <row r="9" spans="1:2" ht="30" customHeight="1">
      <c r="A9" t="s">
        <v>34</v>
      </c>
      <c r="B9" s="7" t="s">
        <v>35</v>
      </c>
    </row>
    <row r="10" spans="1:2" ht="30" customHeight="1">
      <c r="A10" t="s">
        <v>36</v>
      </c>
      <c r="B10" s="7" t="s">
        <v>37</v>
      </c>
    </row>
    <row r="11" spans="1:2" ht="30" customHeight="1">
      <c r="A11" t="s">
        <v>38</v>
      </c>
      <c r="B11" s="7" t="s">
        <v>39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01_数量単価分析</vt:lpstr>
      <vt:lpstr>02_数量単価為替分析</vt:lpstr>
      <vt:lpstr>00_使い方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2026-10-13T14:35:41Z</dcterms:modified>
</cp:coreProperties>
</file>